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meau.sharepoint.com/sites/ServeurCemeau/Documents partages/AFFAIRES/RESEAUX/SAINT CHRISTOPHE DU LIGNERON - REU Mansoir et Croix Rouge/ACT/DCE/"/>
    </mc:Choice>
  </mc:AlternateContent>
  <xr:revisionPtr revIDLastSave="7272" documentId="13_ncr:1_{92E67504-E50C-4697-8499-7B70EEB3A8D6}" xr6:coauthVersionLast="47" xr6:coauthVersionMax="47" xr10:uidLastSave="{D49A6C80-C251-416E-8601-4CDEEBE1A93D}"/>
  <bookViews>
    <workbookView xWindow="-690" yWindow="-16320" windowWidth="29040" windowHeight="15720" xr2:uid="{E9637842-5144-41FD-AB00-CEB8CE5BC4E6}"/>
  </bookViews>
  <sheets>
    <sheet name="DQE" sheetId="10" r:id="rId1"/>
  </sheets>
  <definedNames>
    <definedName name="_xlnm._FilterDatabase" localSheetId="0" hidden="1">DQE!$A$2:$F$109</definedName>
    <definedName name="_xlnm.Print_Area" localSheetId="0">DQE!$A$1:$G$109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3" i="10" l="1"/>
  <c r="F25" i="10"/>
  <c r="F44" i="10"/>
  <c r="F45" i="10"/>
  <c r="F99" i="10" l="1"/>
  <c r="F98" i="10"/>
  <c r="F62" i="10" l="1"/>
  <c r="F100" i="10" l="1"/>
  <c r="F97" i="10"/>
  <c r="F96" i="10"/>
  <c r="F95" i="10"/>
  <c r="F94" i="10"/>
  <c r="F93" i="10"/>
  <c r="F92" i="10"/>
  <c r="F91" i="10"/>
  <c r="F90" i="10"/>
  <c r="F89" i="10"/>
  <c r="F88" i="10"/>
  <c r="F87" i="10"/>
  <c r="F86" i="10"/>
  <c r="F85" i="10"/>
  <c r="F84" i="10"/>
  <c r="F83" i="10"/>
  <c r="F82" i="10"/>
  <c r="F81" i="10"/>
  <c r="F101" i="10" l="1"/>
  <c r="F104" i="10"/>
  <c r="F105" i="10" s="1"/>
  <c r="F77" i="10"/>
  <c r="F76" i="10"/>
  <c r="F74" i="10"/>
  <c r="F72" i="10"/>
  <c r="F78" i="10" s="1"/>
  <c r="F67" i="10"/>
  <c r="F66" i="10"/>
  <c r="F61" i="10"/>
  <c r="F59" i="10"/>
  <c r="F58" i="10"/>
  <c r="F63" i="10" s="1"/>
  <c r="F51" i="10"/>
  <c r="F54" i="10" s="1"/>
  <c r="F43" i="10"/>
  <c r="F41" i="10"/>
  <c r="F40" i="10"/>
  <c r="F39" i="10"/>
  <c r="F37" i="10"/>
  <c r="F36" i="10"/>
  <c r="F34" i="10"/>
  <c r="F31" i="10"/>
  <c r="F28" i="10"/>
  <c r="F27" i="10"/>
  <c r="F26" i="10"/>
  <c r="F23" i="10"/>
  <c r="F22" i="10"/>
  <c r="F21" i="10"/>
  <c r="F20" i="10"/>
  <c r="F18" i="10"/>
  <c r="F16" i="10"/>
  <c r="F15" i="10"/>
  <c r="F9" i="10"/>
  <c r="F8" i="10"/>
  <c r="F7" i="10"/>
  <c r="F6" i="10"/>
  <c r="F5" i="10"/>
  <c r="F4" i="10"/>
  <c r="F10" i="10" l="1"/>
  <c r="F46" i="10"/>
  <c r="F68" i="10"/>
  <c r="F107" i="10" l="1"/>
  <c r="F108" i="10" s="1"/>
  <c r="F109" i="10" s="1"/>
</calcChain>
</file>

<file path=xl/sharedStrings.xml><?xml version="1.0" encoding="utf-8"?>
<sst xmlns="http://schemas.openxmlformats.org/spreadsheetml/2006/main" count="166" uniqueCount="106">
  <si>
    <t>Article</t>
  </si>
  <si>
    <t>Désignation</t>
  </si>
  <si>
    <t>Unité</t>
  </si>
  <si>
    <t>Quantité</t>
  </si>
  <si>
    <t>Installation de chantier</t>
  </si>
  <si>
    <t>F</t>
  </si>
  <si>
    <t>Signalisation de chantier</t>
  </si>
  <si>
    <t>Etude d'exécution, DICT, PAQ</t>
  </si>
  <si>
    <t>Constat d'huissier</t>
  </si>
  <si>
    <t>Sous-total 1,00</t>
  </si>
  <si>
    <t>Préparation du chantier</t>
  </si>
  <si>
    <t>Réseau d'eaux usées</t>
  </si>
  <si>
    <t>DN125</t>
  </si>
  <si>
    <t>ml</t>
  </si>
  <si>
    <t>Fourniture et pose de canalisation PVC CR16, profondeur inférieure ou égale à 1,30m :</t>
  </si>
  <si>
    <t>En tranchée seule, sous voirie et chemin, en terrain de toute nature</t>
  </si>
  <si>
    <t>Plus-value pour profondeur située entre 1,30m et 2,00m, blindages</t>
  </si>
  <si>
    <t>dm/m</t>
  </si>
  <si>
    <t>Plus-value pour profondeur supérieure à 2,00m, blindages</t>
  </si>
  <si>
    <t>Remblais</t>
  </si>
  <si>
    <t>0/31,5 GNTB, jusqu'au terrain fini</t>
  </si>
  <si>
    <t>Raccordements</t>
  </si>
  <si>
    <t>Sous-total 2,00</t>
  </si>
  <si>
    <t>Branchements</t>
  </si>
  <si>
    <t>Fourniture et pose de tabouret de branchement DN250 PP 125/125 à passage direct, tampon fonte C250, réhausse PVC CR16</t>
  </si>
  <si>
    <t>m3</t>
  </si>
  <si>
    <t>U</t>
  </si>
  <si>
    <t>Piquage dans un regard</t>
  </si>
  <si>
    <t>DN160</t>
  </si>
  <si>
    <t>En tranchée commune, sous voirie et chemin, en terrain de toute nature</t>
  </si>
  <si>
    <t>Plus-values</t>
  </si>
  <si>
    <t>Longement et croisement de réseaux existants sur tout le chantier</t>
  </si>
  <si>
    <t>Refoulement sur regard PEHD ou PP</t>
  </si>
  <si>
    <t>Réseau d'eaux pluviales</t>
  </si>
  <si>
    <t>DN1000</t>
  </si>
  <si>
    <t>Prix unitaire
€HT</t>
  </si>
  <si>
    <t>TOTAL 
€HT</t>
  </si>
  <si>
    <t>Regards d'eaux usées</t>
  </si>
  <si>
    <t>Fourniture et pose d'un regard de visite en béton, tampon fonte, articulé, série lourde D400 :</t>
  </si>
  <si>
    <t>dm</t>
  </si>
  <si>
    <t>Dépose - Evacuation - Inertage</t>
  </si>
  <si>
    <t>Réfection de chaussée provisoire :</t>
  </si>
  <si>
    <t>finition bi-couche</t>
  </si>
  <si>
    <t>m2</t>
  </si>
  <si>
    <t>Réfection de trottoir et accotement :</t>
  </si>
  <si>
    <t>Réfection de voirie</t>
  </si>
  <si>
    <t>Espaces verts avec terre végétale épaisseur 20cm</t>
  </si>
  <si>
    <t>Réfection de chaussée définitive :</t>
  </si>
  <si>
    <t>Récolement</t>
  </si>
  <si>
    <t>Balayage en entretien des voiries sur la totalité du chantier et pendant toute la durée des travaux</t>
  </si>
  <si>
    <t>Réalisation du plan de récolement et intégration SIG</t>
  </si>
  <si>
    <t>TOTAL GENERAL €HT</t>
  </si>
  <si>
    <t>TVA 20%</t>
  </si>
  <si>
    <t>TOTAL GENERAL TTC</t>
  </si>
  <si>
    <t>Surprofondeurs</t>
  </si>
  <si>
    <t>Chute accompagnée PVC, té, fixations</t>
  </si>
  <si>
    <t>Sous-total 3,00</t>
  </si>
  <si>
    <t>Sous-total 4,00</t>
  </si>
  <si>
    <t>Lit de pose et enrobage en gravillons 2/4 ou 2/6</t>
  </si>
  <si>
    <t>En tranchée seule, sous espaces verts, parcelle agricole ou privée, en terrain de toute nature</t>
  </si>
  <si>
    <t>Collecteur neuf sur Poste de refoulement</t>
  </si>
  <si>
    <t>Fourniture et pose d'un regard de visite béton avec revêtement PP, tampon fonte, articulé, série lourde D400 :</t>
  </si>
  <si>
    <t>Plus-value aux P.U. n°4,01 pour profondeur supérieure à 1,30m</t>
  </si>
  <si>
    <t>Sous-total 20,00</t>
  </si>
  <si>
    <t>T</t>
  </si>
  <si>
    <t>Enquêtes de branchement pour implantation des tabourets</t>
  </si>
  <si>
    <t>Fourniture et pose culotte de branchement 125/160</t>
  </si>
  <si>
    <t>Dépose et évacuation de l'enduit superficiel d'usure présentant une teneur en HAP de 500 à 1000mg/kg vers un centre de stockage de déchets de classe 2</t>
  </si>
  <si>
    <t>Dépose et évacuation de l'enduit superficiel d'usure présentant une teneur en HAP &gt; à 1000mg/kg vers un centre de stockage de déchets de classe 1</t>
  </si>
  <si>
    <t>DN75</t>
  </si>
  <si>
    <t>Marquage des réseaux existants et maintien pendant toute la durée du chantier</t>
  </si>
  <si>
    <t>Sous-total 16,00</t>
  </si>
  <si>
    <t>Sous-total 17,00</t>
  </si>
  <si>
    <t>Poste de refoulement</t>
  </si>
  <si>
    <t>Sous-total 18,00</t>
  </si>
  <si>
    <t>Réalisation des fondations, compactage, lit de pose et exécution des remblais gravillons 2/6 à 6/10</t>
  </si>
  <si>
    <t>Fourniture, transport et pose de la bâche, y compris lestage et dalle de recouvrement</t>
  </si>
  <si>
    <t>Fourniture et pose groupes de pompage débit unitaire 12 m3/h y compris pied d'assise fonte, fixations</t>
  </si>
  <si>
    <t>Fourniture et pose trappes de couverture en aluminium, articulées, sur bâche de pompage et chambre à vannes</t>
  </si>
  <si>
    <t>Fourniture et pose équipements hydrauliques inox 316L, au sein de la bâche de pompage et chambre à vannes, y compris robinetterie fonte à brides, divers, raccords</t>
  </si>
  <si>
    <t>Fourniture et pose équipements électriques comprenant l'armoire de commande principale déportée, la prise de secours groupe électrogène, régulateurs de niveau, câblage, raccordements</t>
  </si>
  <si>
    <t>Fourniture et pose automate de télégestion type Sofrel S4W, modem GSM, IHM, programmation, câblage, raccordement</t>
  </si>
  <si>
    <t>Fourniture et pose débitmètre électromagnétique dans chambre de robinetterie, afficheur déporté dans l'armoire de commande, câblage, mise en service, raccordement</t>
  </si>
  <si>
    <t>Fourniture et pose d'une échelle d'accès dans la chambre à vannes</t>
  </si>
  <si>
    <t>Terrassement en tranchée, fourniture et pose de TPC DN90, grillage avertisseur, sablage, remblais, chambre de tirage L2T</t>
  </si>
  <si>
    <t xml:space="preserve">Terrassement en tranchée, fourniture et pose de PEHD BB DN32 au sein d'un TPC DN63 bleu, grillage avertisseur, sablage, raccords, remblais, </t>
  </si>
  <si>
    <t>Fourniture et pose d'un robinet de puisage au sein de la chambre à vannes y compris tuyau d'arrosage souple longeur 20m, raccords</t>
  </si>
  <si>
    <t>Essais de pompage, y compris fourniture de l'eau nécessaire, consuel, mise en service, plans et manuels d'entretien</t>
  </si>
  <si>
    <t>Traitement anti-H2S par injection d'air</t>
  </si>
  <si>
    <t>Création d'une plateforme avec finition bicouche</t>
  </si>
  <si>
    <t>Exécution d'un plan de récolement et fourniture des plans et notices techniques (DOE)</t>
  </si>
  <si>
    <t>Plus-value aux P.U. n°4,03 pour profondeur supérieure à 1,30m</t>
  </si>
  <si>
    <t>0/31,5 GNTB jusqu'au terrain fini -40cm, puis finition terre végétale sur 40cm</t>
  </si>
  <si>
    <t>Terrassement en déblais et évacuation des excédents, fourniture et mise en place de blindages, enlèvement en fin de chantier</t>
  </si>
  <si>
    <t>Fourniture et pose d'une vanne murale DN160 en entrée</t>
  </si>
  <si>
    <t>Fourniture et pose de clôture hauteur 2,00m, type panneau rigide plastifié vert, poteaux aciers</t>
  </si>
  <si>
    <t>Protection de canalisation par mise en oeuvre de béton de tranchée</t>
  </si>
  <si>
    <t>Terrassement à l'aide d'un brise roche hydraulique (BRH)</t>
  </si>
  <si>
    <t>Fourniture et pose de canalisation pression PEHD (PN10), profondeur inférieure ou égale à 1,30m :</t>
  </si>
  <si>
    <t>Création d'une amorce de 1,00m de longueur en amont du tabouret sous parcelle privée</t>
  </si>
  <si>
    <t>Collecteur neuf DN160 sur regard existant</t>
  </si>
  <si>
    <r>
      <rPr>
        <b/>
        <sz val="11"/>
        <color theme="0"/>
        <rFont val="Segoe UI"/>
        <family val="2"/>
      </rPr>
      <t>Commune de SAINT CHRISTOPHE DU LIGNERON</t>
    </r>
    <r>
      <rPr>
        <sz val="11"/>
        <color theme="0"/>
        <rFont val="Segoe UI"/>
        <family val="2"/>
      </rPr>
      <t xml:space="preserve">
Création de l'assainissement collectif des eaux usées aux Lieux-dits La Mansoire et la Croix Rouge
</t>
    </r>
    <r>
      <rPr>
        <b/>
        <sz val="11"/>
        <color theme="0"/>
        <rFont val="Segoe UI"/>
        <family val="2"/>
      </rPr>
      <t>DETAIL QUANTITATIF ESTIMATIF</t>
    </r>
  </si>
  <si>
    <t>DN400</t>
  </si>
  <si>
    <t>Fourniture et pose d'une tête de sécurité</t>
  </si>
  <si>
    <t>Busage de fossé</t>
  </si>
  <si>
    <t>Fourniture et pose d'un portail hauteur 2,00m, largeur 3,00m acier galvanisé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</si>
</sst>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8"/>
      <color theme="1"/>
      <name val="Segoe UI"/>
      <family val="2"/>
    </font>
    <font>
      <b/>
      <sz val="8"/>
      <color theme="1"/>
      <name val="Segoe UI"/>
      <family val="2"/>
    </font>
    <font>
      <sz val="11"/>
      <color theme="0"/>
      <name val="Segoe UI"/>
      <family val="2"/>
    </font>
    <font>
      <b/>
      <sz val="11"/>
      <color theme="0"/>
      <name val="Segoe UI"/>
      <family val="2"/>
    </font>
    <font>
      <b/>
      <sz val="9"/>
      <color theme="0"/>
      <name val="Segoe UI"/>
      <family val="2"/>
    </font>
    <font>
      <u/>
      <sz val="8"/>
      <color theme="1"/>
      <name val="Segoe UI"/>
      <family val="2"/>
    </font>
    <font>
      <b/>
      <sz val="8"/>
      <color theme="0"/>
      <name val="Segoe UI"/>
      <family val="2"/>
    </font>
    <font>
      <b/>
      <sz val="8"/>
      <name val="Segoe UI"/>
      <family val="2"/>
    </font>
    <font>
      <b/>
      <sz val="10"/>
      <name val="Segoe UI"/>
      <family val="2"/>
    </font>
    <font>
      <sz val="10"/>
      <name val="Verdana"/>
      <family val="2"/>
    </font>
    <font>
      <sz val="8"/>
      <name val="Segoe UI"/>
      <family val="2"/>
    </font>
    <font>
      <sz val="9"/>
      <color theme="1"/>
      <name val="Segoe UI"/>
      <family val="2"/>
    </font>
    <font>
      <sz val="11"/>
      <color rgb="FFFF0000"/>
      <name val="Segoe UI"/>
      <family val="2"/>
    </font>
    <font>
      <sz val="11"/>
      <color rgb="FF00B05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38A5A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8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43" fontId="9" fillId="3" borderId="1" xfId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2" fontId="3" fillId="4" borderId="10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2" fontId="4" fillId="4" borderId="7" xfId="0" applyNumberFormat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2" fontId="3" fillId="4" borderId="6" xfId="0" applyNumberFormat="1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2" fontId="4" fillId="4" borderId="12" xfId="0" applyNumberFormat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/>
    </xf>
    <xf numFmtId="2" fontId="3" fillId="4" borderId="7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3" fillId="4" borderId="0" xfId="0" applyFont="1" applyFill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vertical="center" wrapText="1"/>
    </xf>
    <xf numFmtId="2" fontId="10" fillId="2" borderId="6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3" fillId="4" borderId="8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left" vertical="center"/>
    </xf>
    <xf numFmtId="0" fontId="2" fillId="4" borderId="0" xfId="0" applyFont="1" applyFill="1" applyAlignment="1">
      <alignment vertical="center"/>
    </xf>
    <xf numFmtId="0" fontId="4" fillId="4" borderId="5" xfId="0" applyFont="1" applyFill="1" applyBorder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2" fontId="13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2" fontId="10" fillId="4" borderId="7" xfId="0" applyNumberFormat="1" applyFont="1" applyFill="1" applyBorder="1" applyAlignment="1">
      <alignment horizontal="center" vertical="center"/>
    </xf>
    <xf numFmtId="2" fontId="13" fillId="4" borderId="7" xfId="0" applyNumberFormat="1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43" fontId="4" fillId="4" borderId="0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3" fillId="4" borderId="7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2" fontId="8" fillId="4" borderId="3" xfId="0" applyNumberFormat="1" applyFont="1" applyFill="1" applyBorder="1" applyAlignment="1">
      <alignment horizontal="center" vertical="center"/>
    </xf>
    <xf numFmtId="2" fontId="8" fillId="4" borderId="2" xfId="0" applyNumberFormat="1" applyFont="1" applyFill="1" applyBorder="1" applyAlignment="1">
      <alignment horizontal="center" vertical="center"/>
    </xf>
    <xf numFmtId="2" fontId="8" fillId="4" borderId="11" xfId="0" applyNumberFormat="1" applyFont="1" applyFill="1" applyBorder="1" applyAlignment="1">
      <alignment horizontal="center" vertical="center"/>
    </xf>
    <xf numFmtId="2" fontId="8" fillId="4" borderId="4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</cellXfs>
  <cellStyles count="3">
    <cellStyle name="Milliers" xfId="1" builtinId="3"/>
    <cellStyle name="Normal" xfId="0" builtinId="0"/>
    <cellStyle name="Normal 2" xfId="2" xr:uid="{0C44C101-15F0-4F40-A810-07E9ED3830EC}"/>
  </cellStyles>
  <dxfs count="0"/>
  <tableStyles count="0" defaultTableStyle="TableStyleMedium2" defaultPivotStyle="PivotStyleLight16"/>
  <colors>
    <mruColors>
      <color rgb="FF38A5A2"/>
      <color rgb="FF297B79"/>
      <color rgb="FF35A595"/>
      <color rgb="FF3FC1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0626D-4BC0-43A1-8BF3-427B15E0EBC2}">
  <sheetPr>
    <pageSetUpPr fitToPage="1"/>
  </sheetPr>
  <dimension ref="A1:H111"/>
  <sheetViews>
    <sheetView tabSelected="1" view="pageBreakPreview" zoomScale="85" zoomScaleNormal="100" zoomScaleSheetLayoutView="85" workbookViewId="0">
      <selection activeCell="C94" sqref="C94"/>
    </sheetView>
  </sheetViews>
  <sheetFormatPr baseColWidth="10" defaultColWidth="11.54296875" defaultRowHeight="16.5" x14ac:dyDescent="0.35"/>
  <cols>
    <col min="1" max="1" width="14.6328125" style="1" bestFit="1" customWidth="1"/>
    <col min="2" max="2" width="87.08984375" style="1" customWidth="1"/>
    <col min="3" max="3" width="13.453125" style="1" bestFit="1" customWidth="1"/>
    <col min="4" max="4" width="16.08984375" style="1" bestFit="1" customWidth="1"/>
    <col min="5" max="5" width="18.7265625" style="1" customWidth="1"/>
    <col min="6" max="6" width="14.453125" style="1" bestFit="1" customWidth="1"/>
    <col min="7" max="7" width="2.08984375" style="1" customWidth="1"/>
    <col min="8" max="8" width="13.81640625" style="1" bestFit="1" customWidth="1"/>
    <col min="9" max="16384" width="11.54296875" style="1"/>
  </cols>
  <sheetData>
    <row r="1" spans="1:6" ht="70" customHeight="1" x14ac:dyDescent="0.35">
      <c r="A1" s="74" t="s">
        <v>101</v>
      </c>
      <c r="B1" s="75"/>
      <c r="C1" s="75"/>
      <c r="D1" s="75"/>
      <c r="E1" s="75"/>
      <c r="F1" s="76"/>
    </row>
    <row r="2" spans="1:6" ht="28" x14ac:dyDescent="0.35">
      <c r="A2" s="7" t="s">
        <v>0</v>
      </c>
      <c r="B2" s="32" t="s">
        <v>1</v>
      </c>
      <c r="C2" s="32" t="s">
        <v>2</v>
      </c>
      <c r="D2" s="32" t="s">
        <v>3</v>
      </c>
      <c r="E2" s="33" t="s">
        <v>35</v>
      </c>
      <c r="F2" s="33" t="s">
        <v>36</v>
      </c>
    </row>
    <row r="3" spans="1:6" x14ac:dyDescent="0.35">
      <c r="A3" s="5">
        <v>1</v>
      </c>
      <c r="B3" s="71" t="s">
        <v>10</v>
      </c>
      <c r="C3" s="72"/>
      <c r="D3" s="72"/>
      <c r="E3" s="72"/>
      <c r="F3" s="73"/>
    </row>
    <row r="4" spans="1:6" x14ac:dyDescent="0.35">
      <c r="A4" s="12">
        <v>1.01</v>
      </c>
      <c r="B4" s="13" t="s">
        <v>4</v>
      </c>
      <c r="C4" s="9" t="s">
        <v>5</v>
      </c>
      <c r="D4" s="9">
        <v>1</v>
      </c>
      <c r="E4" s="11"/>
      <c r="F4" s="11">
        <f t="shared" ref="F4:F8" si="0">E4*D4</f>
        <v>0</v>
      </c>
    </row>
    <row r="5" spans="1:6" x14ac:dyDescent="0.35">
      <c r="A5" s="12">
        <v>1.02</v>
      </c>
      <c r="B5" s="13" t="s">
        <v>6</v>
      </c>
      <c r="C5" s="9" t="s">
        <v>5</v>
      </c>
      <c r="D5" s="9">
        <v>1</v>
      </c>
      <c r="E5" s="11"/>
      <c r="F5" s="11">
        <f t="shared" si="0"/>
        <v>0</v>
      </c>
    </row>
    <row r="6" spans="1:6" x14ac:dyDescent="0.35">
      <c r="A6" s="12">
        <v>1.03</v>
      </c>
      <c r="B6" s="13" t="s">
        <v>7</v>
      </c>
      <c r="C6" s="9" t="s">
        <v>5</v>
      </c>
      <c r="D6" s="9">
        <v>1</v>
      </c>
      <c r="E6" s="11"/>
      <c r="F6" s="11">
        <f t="shared" si="0"/>
        <v>0</v>
      </c>
    </row>
    <row r="7" spans="1:6" x14ac:dyDescent="0.35">
      <c r="A7" s="12">
        <v>1.04</v>
      </c>
      <c r="B7" s="13" t="s">
        <v>8</v>
      </c>
      <c r="C7" s="9" t="s">
        <v>5</v>
      </c>
      <c r="D7" s="9">
        <v>1</v>
      </c>
      <c r="E7" s="11"/>
      <c r="F7" s="11">
        <f t="shared" si="0"/>
        <v>0</v>
      </c>
    </row>
    <row r="8" spans="1:6" x14ac:dyDescent="0.35">
      <c r="A8" s="49">
        <v>1.08</v>
      </c>
      <c r="B8" s="41" t="s">
        <v>70</v>
      </c>
      <c r="C8" s="46" t="s">
        <v>5</v>
      </c>
      <c r="D8" s="46">
        <v>1</v>
      </c>
      <c r="E8" s="48"/>
      <c r="F8" s="48">
        <f t="shared" si="0"/>
        <v>0</v>
      </c>
    </row>
    <row r="9" spans="1:6" x14ac:dyDescent="0.35">
      <c r="A9" s="12">
        <v>1.18</v>
      </c>
      <c r="B9" s="10" t="s">
        <v>65</v>
      </c>
      <c r="C9" s="9" t="s">
        <v>5</v>
      </c>
      <c r="D9" s="9">
        <v>1</v>
      </c>
      <c r="E9" s="11"/>
      <c r="F9" s="11">
        <f t="shared" ref="F9" si="1">E9*D9</f>
        <v>0</v>
      </c>
    </row>
    <row r="10" spans="1:6" x14ac:dyDescent="0.35">
      <c r="A10" s="70" t="s">
        <v>9</v>
      </c>
      <c r="B10" s="70"/>
      <c r="C10" s="70"/>
      <c r="D10" s="70"/>
      <c r="E10" s="70"/>
      <c r="F10" s="6">
        <f>SUM(F4:F9)</f>
        <v>0</v>
      </c>
    </row>
    <row r="11" spans="1:6" x14ac:dyDescent="0.35">
      <c r="A11" s="3"/>
      <c r="B11" s="3"/>
      <c r="C11" s="3"/>
      <c r="D11" s="3"/>
      <c r="E11" s="3"/>
      <c r="F11" s="4"/>
    </row>
    <row r="12" spans="1:6" x14ac:dyDescent="0.35">
      <c r="A12" s="35">
        <v>2</v>
      </c>
      <c r="B12" s="71" t="s">
        <v>11</v>
      </c>
      <c r="C12" s="72"/>
      <c r="D12" s="72"/>
      <c r="E12" s="72"/>
      <c r="F12" s="73"/>
    </row>
    <row r="13" spans="1:6" x14ac:dyDescent="0.35">
      <c r="A13" s="79" t="s">
        <v>15</v>
      </c>
      <c r="B13" s="80"/>
      <c r="C13" s="80"/>
      <c r="D13" s="80"/>
      <c r="E13" s="80"/>
      <c r="F13" s="80"/>
    </row>
    <row r="14" spans="1:6" x14ac:dyDescent="0.35">
      <c r="A14" s="25">
        <v>2.0099999999999998</v>
      </c>
      <c r="B14" s="30" t="s">
        <v>14</v>
      </c>
      <c r="C14" s="31"/>
      <c r="D14" s="31"/>
      <c r="E14" s="31"/>
      <c r="F14" s="36"/>
    </row>
    <row r="15" spans="1:6" x14ac:dyDescent="0.35">
      <c r="A15" s="9">
        <v>2.0110000000000001</v>
      </c>
      <c r="B15" s="28" t="s">
        <v>12</v>
      </c>
      <c r="C15" s="37" t="s">
        <v>13</v>
      </c>
      <c r="D15" s="63">
        <v>105</v>
      </c>
      <c r="E15" s="26"/>
      <c r="F15" s="26">
        <f>E15*D15</f>
        <v>0</v>
      </c>
    </row>
    <row r="16" spans="1:6" x14ac:dyDescent="0.35">
      <c r="A16" s="9">
        <v>2.012</v>
      </c>
      <c r="B16" s="13" t="s">
        <v>28</v>
      </c>
      <c r="C16" s="38" t="s">
        <v>13</v>
      </c>
      <c r="D16" s="55">
        <v>940</v>
      </c>
      <c r="E16" s="11"/>
      <c r="F16" s="11">
        <f>E16*D16</f>
        <v>0</v>
      </c>
    </row>
    <row r="17" spans="1:6" x14ac:dyDescent="0.35">
      <c r="A17" s="14">
        <v>2.09</v>
      </c>
      <c r="B17" s="56" t="s">
        <v>98</v>
      </c>
      <c r="C17" s="57"/>
      <c r="D17" s="31"/>
      <c r="E17" s="40"/>
      <c r="F17" s="36"/>
    </row>
    <row r="18" spans="1:6" x14ac:dyDescent="0.35">
      <c r="A18" s="17">
        <v>2.093</v>
      </c>
      <c r="B18" s="13" t="s">
        <v>69</v>
      </c>
      <c r="C18" s="38" t="s">
        <v>13</v>
      </c>
      <c r="D18" s="55">
        <v>110</v>
      </c>
      <c r="E18" s="11"/>
      <c r="F18" s="11">
        <f>E18*D18</f>
        <v>0</v>
      </c>
    </row>
    <row r="19" spans="1:6" x14ac:dyDescent="0.35">
      <c r="A19" s="18">
        <v>2.1</v>
      </c>
      <c r="B19" s="30" t="s">
        <v>23</v>
      </c>
      <c r="C19" s="31"/>
      <c r="D19" s="31"/>
      <c r="E19" s="40"/>
      <c r="F19" s="36"/>
    </row>
    <row r="20" spans="1:6" x14ac:dyDescent="0.35">
      <c r="A20" s="9">
        <v>2.101</v>
      </c>
      <c r="B20" s="10" t="s">
        <v>24</v>
      </c>
      <c r="C20" s="38" t="s">
        <v>26</v>
      </c>
      <c r="D20" s="55">
        <v>23</v>
      </c>
      <c r="E20" s="11"/>
      <c r="F20" s="11">
        <f t="shared" ref="F20:F23" si="2">E20*D20</f>
        <v>0</v>
      </c>
    </row>
    <row r="21" spans="1:6" x14ac:dyDescent="0.35">
      <c r="A21" s="9">
        <v>2.105</v>
      </c>
      <c r="B21" s="13" t="s">
        <v>66</v>
      </c>
      <c r="C21" s="38" t="s">
        <v>26</v>
      </c>
      <c r="D21" s="61">
        <v>18</v>
      </c>
      <c r="E21" s="20"/>
      <c r="F21" s="20">
        <f t="shared" si="2"/>
        <v>0</v>
      </c>
    </row>
    <row r="22" spans="1:6" x14ac:dyDescent="0.35">
      <c r="A22" s="9">
        <v>2.1070000000000002</v>
      </c>
      <c r="B22" s="13" t="s">
        <v>27</v>
      </c>
      <c r="C22" s="38" t="s">
        <v>26</v>
      </c>
      <c r="D22" s="55">
        <v>5</v>
      </c>
      <c r="E22" s="11"/>
      <c r="F22" s="11">
        <f t="shared" si="2"/>
        <v>0</v>
      </c>
    </row>
    <row r="23" spans="1:6" x14ac:dyDescent="0.35">
      <c r="A23" s="9">
        <v>2.1080000000000001</v>
      </c>
      <c r="B23" s="24" t="s">
        <v>99</v>
      </c>
      <c r="C23" s="38" t="s">
        <v>26</v>
      </c>
      <c r="D23" s="55">
        <v>23</v>
      </c>
      <c r="E23" s="11"/>
      <c r="F23" s="11">
        <f t="shared" si="2"/>
        <v>0</v>
      </c>
    </row>
    <row r="24" spans="1:6" x14ac:dyDescent="0.35">
      <c r="A24" s="18">
        <v>2.2000000000000002</v>
      </c>
      <c r="B24" s="30" t="s">
        <v>21</v>
      </c>
      <c r="C24" s="31"/>
      <c r="D24" s="31"/>
      <c r="E24" s="40"/>
      <c r="F24" s="36"/>
    </row>
    <row r="25" spans="1:6" x14ac:dyDescent="0.35">
      <c r="A25" s="9">
        <v>2.2010000000000001</v>
      </c>
      <c r="B25" s="10" t="s">
        <v>100</v>
      </c>
      <c r="C25" s="9" t="s">
        <v>26</v>
      </c>
      <c r="D25" s="61">
        <v>1</v>
      </c>
      <c r="E25" s="20"/>
      <c r="F25" s="20">
        <f t="shared" ref="F25" si="3">E25*D25</f>
        <v>0</v>
      </c>
    </row>
    <row r="26" spans="1:6" x14ac:dyDescent="0.35">
      <c r="A26" s="9">
        <v>2.206</v>
      </c>
      <c r="B26" s="23" t="s">
        <v>55</v>
      </c>
      <c r="C26" s="39" t="s">
        <v>26</v>
      </c>
      <c r="D26" s="55">
        <v>4</v>
      </c>
      <c r="E26" s="20"/>
      <c r="F26" s="20">
        <f t="shared" ref="F26:F28" si="4">E26*D26</f>
        <v>0</v>
      </c>
    </row>
    <row r="27" spans="1:6" x14ac:dyDescent="0.35">
      <c r="A27" s="9">
        <v>2.2069999999999999</v>
      </c>
      <c r="B27" s="23" t="s">
        <v>32</v>
      </c>
      <c r="C27" s="39" t="s">
        <v>26</v>
      </c>
      <c r="D27" s="61">
        <v>1</v>
      </c>
      <c r="E27" s="20"/>
      <c r="F27" s="20">
        <f t="shared" si="4"/>
        <v>0</v>
      </c>
    </row>
    <row r="28" spans="1:6" x14ac:dyDescent="0.35">
      <c r="A28" s="9">
        <v>2.2090000000000001</v>
      </c>
      <c r="B28" s="13" t="s">
        <v>60</v>
      </c>
      <c r="C28" s="38" t="s">
        <v>26</v>
      </c>
      <c r="D28" s="55">
        <v>1</v>
      </c>
      <c r="E28" s="11"/>
      <c r="F28" s="11">
        <f t="shared" si="4"/>
        <v>0</v>
      </c>
    </row>
    <row r="29" spans="1:6" x14ac:dyDescent="0.35">
      <c r="A29" s="81" t="s">
        <v>29</v>
      </c>
      <c r="B29" s="80"/>
      <c r="C29" s="80"/>
      <c r="D29" s="80"/>
      <c r="E29" s="80"/>
      <c r="F29" s="80"/>
    </row>
    <row r="30" spans="1:6" x14ac:dyDescent="0.35">
      <c r="A30" s="25">
        <v>2.33</v>
      </c>
      <c r="B30" s="83" t="s">
        <v>98</v>
      </c>
      <c r="C30" s="84"/>
      <c r="D30" s="31"/>
      <c r="E30" s="31"/>
      <c r="F30" s="36"/>
    </row>
    <row r="31" spans="1:6" s="44" customFormat="1" x14ac:dyDescent="0.35">
      <c r="A31" s="46">
        <v>2.3330000000000002</v>
      </c>
      <c r="B31" s="13" t="s">
        <v>69</v>
      </c>
      <c r="C31" s="52" t="s">
        <v>13</v>
      </c>
      <c r="D31" s="62">
        <v>255</v>
      </c>
      <c r="E31" s="51"/>
      <c r="F31" s="51">
        <f>E31*D31</f>
        <v>0</v>
      </c>
    </row>
    <row r="32" spans="1:6" x14ac:dyDescent="0.35">
      <c r="A32" s="79" t="s">
        <v>59</v>
      </c>
      <c r="B32" s="82"/>
      <c r="C32" s="82"/>
      <c r="D32" s="82"/>
      <c r="E32" s="82"/>
      <c r="F32" s="82"/>
    </row>
    <row r="33" spans="1:6" ht="18" customHeight="1" x14ac:dyDescent="0.35">
      <c r="A33" s="50">
        <v>2.4</v>
      </c>
      <c r="B33" s="34" t="s">
        <v>14</v>
      </c>
      <c r="C33" s="40"/>
      <c r="D33" s="40"/>
      <c r="E33" s="40"/>
      <c r="F33" s="43"/>
    </row>
    <row r="34" spans="1:6" s="45" customFormat="1" x14ac:dyDescent="0.35">
      <c r="A34" s="46">
        <v>2.4020000000000001</v>
      </c>
      <c r="B34" s="41" t="s">
        <v>28</v>
      </c>
      <c r="C34" s="46" t="s">
        <v>13</v>
      </c>
      <c r="D34" s="62">
        <v>75</v>
      </c>
      <c r="E34" s="48"/>
      <c r="F34" s="48">
        <f>E34*D34</f>
        <v>0</v>
      </c>
    </row>
    <row r="35" spans="1:6" x14ac:dyDescent="0.35">
      <c r="A35" s="22">
        <v>2.5</v>
      </c>
      <c r="B35" s="34" t="s">
        <v>54</v>
      </c>
      <c r="C35" s="40"/>
      <c r="D35" s="40"/>
      <c r="E35" s="40"/>
      <c r="F35" s="43"/>
    </row>
    <row r="36" spans="1:6" x14ac:dyDescent="0.35">
      <c r="A36" s="19">
        <v>2.5009999999999999</v>
      </c>
      <c r="B36" s="23" t="s">
        <v>16</v>
      </c>
      <c r="C36" s="19" t="s">
        <v>17</v>
      </c>
      <c r="D36" s="65">
        <v>4820</v>
      </c>
      <c r="E36" s="20"/>
      <c r="F36" s="20">
        <f>E36*D36</f>
        <v>0</v>
      </c>
    </row>
    <row r="37" spans="1:6" x14ac:dyDescent="0.35">
      <c r="A37" s="9">
        <v>2.5019999999999998</v>
      </c>
      <c r="B37" s="13" t="s">
        <v>18</v>
      </c>
      <c r="C37" s="9" t="s">
        <v>17</v>
      </c>
      <c r="D37" s="64">
        <v>2500</v>
      </c>
      <c r="E37" s="11"/>
      <c r="F37" s="11">
        <f>E37*D37</f>
        <v>0</v>
      </c>
    </row>
    <row r="38" spans="1:6" x14ac:dyDescent="0.35">
      <c r="A38" s="18">
        <v>2.6</v>
      </c>
      <c r="B38" s="34" t="s">
        <v>19</v>
      </c>
      <c r="C38" s="40"/>
      <c r="D38" s="40"/>
      <c r="E38" s="40"/>
      <c r="F38" s="43"/>
    </row>
    <row r="39" spans="1:6" x14ac:dyDescent="0.35">
      <c r="A39" s="9">
        <v>2.601</v>
      </c>
      <c r="B39" s="13" t="s">
        <v>58</v>
      </c>
      <c r="C39" s="9" t="s">
        <v>25</v>
      </c>
      <c r="D39" s="64">
        <v>560</v>
      </c>
      <c r="E39" s="11"/>
      <c r="F39" s="11">
        <f t="shared" ref="F39:F40" si="5">E39*D39</f>
        <v>0</v>
      </c>
    </row>
    <row r="40" spans="1:6" x14ac:dyDescent="0.35">
      <c r="A40" s="19">
        <v>2.6019999999999999</v>
      </c>
      <c r="B40" s="23" t="s">
        <v>20</v>
      </c>
      <c r="C40" s="19" t="s">
        <v>25</v>
      </c>
      <c r="D40" s="65">
        <v>1650</v>
      </c>
      <c r="E40" s="20"/>
      <c r="F40" s="20">
        <f t="shared" si="5"/>
        <v>0</v>
      </c>
    </row>
    <row r="41" spans="1:6" x14ac:dyDescent="0.35">
      <c r="A41" s="9">
        <v>2.605</v>
      </c>
      <c r="B41" s="10" t="s">
        <v>92</v>
      </c>
      <c r="C41" s="9" t="s">
        <v>25</v>
      </c>
      <c r="D41" s="64">
        <v>270</v>
      </c>
      <c r="E41" s="11"/>
      <c r="F41" s="11">
        <f>E41*D41</f>
        <v>0</v>
      </c>
    </row>
    <row r="42" spans="1:6" x14ac:dyDescent="0.35">
      <c r="A42" s="18">
        <v>2.7</v>
      </c>
      <c r="B42" s="34" t="s">
        <v>30</v>
      </c>
      <c r="C42" s="40"/>
      <c r="D42" s="40"/>
      <c r="E42" s="40"/>
      <c r="F42" s="43"/>
    </row>
    <row r="43" spans="1:6" x14ac:dyDescent="0.35">
      <c r="A43" s="9">
        <v>2.702</v>
      </c>
      <c r="B43" s="13" t="s">
        <v>31</v>
      </c>
      <c r="C43" s="9" t="s">
        <v>5</v>
      </c>
      <c r="D43" s="55">
        <v>1</v>
      </c>
      <c r="E43" s="11"/>
      <c r="F43" s="11">
        <f t="shared" ref="F43:F45" si="6">E43*D43</f>
        <v>0</v>
      </c>
    </row>
    <row r="44" spans="1:6" x14ac:dyDescent="0.35">
      <c r="A44" s="55">
        <v>2.7040000000000002</v>
      </c>
      <c r="B44" s="13" t="s">
        <v>96</v>
      </c>
      <c r="C44" s="9" t="s">
        <v>13</v>
      </c>
      <c r="D44" s="55">
        <v>35</v>
      </c>
      <c r="E44" s="11"/>
      <c r="F44" s="11">
        <f t="shared" si="6"/>
        <v>0</v>
      </c>
    </row>
    <row r="45" spans="1:6" x14ac:dyDescent="0.35">
      <c r="A45" s="9">
        <v>2.7080000000000002</v>
      </c>
      <c r="B45" s="13" t="s">
        <v>97</v>
      </c>
      <c r="C45" s="38" t="s">
        <v>17</v>
      </c>
      <c r="D45" s="9">
        <v>0</v>
      </c>
      <c r="E45" s="11"/>
      <c r="F45" s="11">
        <f t="shared" si="6"/>
        <v>0</v>
      </c>
    </row>
    <row r="46" spans="1:6" x14ac:dyDescent="0.35">
      <c r="A46" s="70" t="s">
        <v>22</v>
      </c>
      <c r="B46" s="70"/>
      <c r="C46" s="70"/>
      <c r="D46" s="70"/>
      <c r="E46" s="70"/>
      <c r="F46" s="6">
        <f>SUM(F14:F45)</f>
        <v>0</v>
      </c>
    </row>
    <row r="47" spans="1:6" x14ac:dyDescent="0.35">
      <c r="A47" s="3"/>
      <c r="B47" s="3"/>
      <c r="C47" s="3"/>
      <c r="D47" s="3"/>
      <c r="E47" s="3"/>
      <c r="F47" s="4"/>
    </row>
    <row r="48" spans="1:6" x14ac:dyDescent="0.35">
      <c r="A48" s="5">
        <v>3</v>
      </c>
      <c r="B48" s="71" t="s">
        <v>33</v>
      </c>
      <c r="C48" s="72"/>
      <c r="D48" s="72"/>
      <c r="E48" s="72"/>
      <c r="F48" s="73"/>
    </row>
    <row r="49" spans="1:6" x14ac:dyDescent="0.35">
      <c r="A49" s="79" t="s">
        <v>15</v>
      </c>
      <c r="B49" s="82"/>
      <c r="C49" s="82"/>
      <c r="D49" s="82"/>
      <c r="E49" s="82"/>
      <c r="F49" s="82"/>
    </row>
    <row r="50" spans="1:6" x14ac:dyDescent="0.35">
      <c r="A50" s="14">
        <v>3.07</v>
      </c>
      <c r="B50" s="30" t="s">
        <v>104</v>
      </c>
      <c r="C50" s="31"/>
      <c r="D50" s="31"/>
      <c r="E50" s="31"/>
      <c r="F50" s="36"/>
    </row>
    <row r="51" spans="1:6" s="44" customFormat="1" x14ac:dyDescent="0.35">
      <c r="A51" s="46">
        <v>3.0710000000000002</v>
      </c>
      <c r="B51" s="41" t="s">
        <v>102</v>
      </c>
      <c r="C51" s="47" t="s">
        <v>13</v>
      </c>
      <c r="D51" s="46">
        <v>4</v>
      </c>
      <c r="E51" s="48"/>
      <c r="F51" s="48">
        <f t="shared" ref="F51:F53" si="7">E51*D51</f>
        <v>0</v>
      </c>
    </row>
    <row r="52" spans="1:6" s="44" customFormat="1" x14ac:dyDescent="0.35">
      <c r="A52" s="18">
        <v>3.5</v>
      </c>
      <c r="B52" s="30" t="s">
        <v>103</v>
      </c>
      <c r="C52" s="31"/>
      <c r="D52" s="31"/>
      <c r="E52" s="31"/>
      <c r="F52" s="36"/>
    </row>
    <row r="53" spans="1:6" s="44" customFormat="1" x14ac:dyDescent="0.35">
      <c r="A53" s="55">
        <v>3.5019999999999998</v>
      </c>
      <c r="B53" s="66" t="s">
        <v>102</v>
      </c>
      <c r="C53" s="61" t="s">
        <v>26</v>
      </c>
      <c r="D53" s="46">
        <v>2</v>
      </c>
      <c r="E53" s="48"/>
      <c r="F53" s="48">
        <f t="shared" si="7"/>
        <v>0</v>
      </c>
    </row>
    <row r="54" spans="1:6" x14ac:dyDescent="0.35">
      <c r="A54" s="70" t="s">
        <v>56</v>
      </c>
      <c r="B54" s="70"/>
      <c r="C54" s="70"/>
      <c r="D54" s="70"/>
      <c r="E54" s="70"/>
      <c r="F54" s="6">
        <f>SUM(F51:F53)</f>
        <v>0</v>
      </c>
    </row>
    <row r="55" spans="1:6" x14ac:dyDescent="0.35">
      <c r="A55" s="29"/>
      <c r="B55" s="29"/>
      <c r="C55" s="29"/>
      <c r="D55" s="29"/>
      <c r="E55" s="29"/>
      <c r="F55" s="29"/>
    </row>
    <row r="56" spans="1:6" x14ac:dyDescent="0.35">
      <c r="A56" s="5">
        <v>4</v>
      </c>
      <c r="B56" s="71" t="s">
        <v>37</v>
      </c>
      <c r="C56" s="72"/>
      <c r="D56" s="72"/>
      <c r="E56" s="72"/>
      <c r="F56" s="73"/>
    </row>
    <row r="57" spans="1:6" x14ac:dyDescent="0.35">
      <c r="A57" s="12">
        <v>4.01</v>
      </c>
      <c r="B57" s="77" t="s">
        <v>38</v>
      </c>
      <c r="C57" s="78"/>
      <c r="D57" s="78"/>
      <c r="E57" s="15"/>
      <c r="F57" s="16"/>
    </row>
    <row r="58" spans="1:6" x14ac:dyDescent="0.35">
      <c r="A58" s="9">
        <v>4.0129999999999999</v>
      </c>
      <c r="B58" s="13" t="s">
        <v>34</v>
      </c>
      <c r="C58" s="9" t="s">
        <v>26</v>
      </c>
      <c r="D58" s="55">
        <v>20</v>
      </c>
      <c r="E58" s="11"/>
      <c r="F58" s="11">
        <f>E58*D58</f>
        <v>0</v>
      </c>
    </row>
    <row r="59" spans="1:6" x14ac:dyDescent="0.35">
      <c r="A59" s="9">
        <v>4.0140000000000002</v>
      </c>
      <c r="B59" s="13" t="s">
        <v>62</v>
      </c>
      <c r="C59" s="9" t="s">
        <v>39</v>
      </c>
      <c r="D59" s="55">
        <v>127</v>
      </c>
      <c r="E59" s="11"/>
      <c r="F59" s="11">
        <f>E59*D59</f>
        <v>0</v>
      </c>
    </row>
    <row r="60" spans="1:6" x14ac:dyDescent="0.35">
      <c r="A60" s="14">
        <v>4.03</v>
      </c>
      <c r="B60" s="68" t="s">
        <v>61</v>
      </c>
      <c r="C60" s="69"/>
      <c r="D60" s="69"/>
      <c r="E60" s="15"/>
      <c r="F60" s="16"/>
    </row>
    <row r="61" spans="1:6" x14ac:dyDescent="0.35">
      <c r="A61" s="9">
        <v>4.0309999999999997</v>
      </c>
      <c r="B61" s="13" t="s">
        <v>34</v>
      </c>
      <c r="C61" s="9" t="s">
        <v>26</v>
      </c>
      <c r="D61" s="55">
        <v>1</v>
      </c>
      <c r="E61" s="11"/>
      <c r="F61" s="11">
        <f>E61*D61</f>
        <v>0</v>
      </c>
    </row>
    <row r="62" spans="1:6" x14ac:dyDescent="0.35">
      <c r="A62" s="55">
        <v>4.032</v>
      </c>
      <c r="B62" s="13" t="s">
        <v>91</v>
      </c>
      <c r="C62" s="55" t="s">
        <v>39</v>
      </c>
      <c r="D62" s="55">
        <v>1</v>
      </c>
      <c r="E62" s="11"/>
      <c r="F62" s="11">
        <f>E62*D62</f>
        <v>0</v>
      </c>
    </row>
    <row r="63" spans="1:6" x14ac:dyDescent="0.35">
      <c r="A63" s="70" t="s">
        <v>57</v>
      </c>
      <c r="B63" s="70"/>
      <c r="C63" s="70"/>
      <c r="D63" s="70"/>
      <c r="E63" s="70"/>
      <c r="F63" s="6">
        <f>SUM(F58:F62)</f>
        <v>0</v>
      </c>
    </row>
    <row r="64" spans="1:6" x14ac:dyDescent="0.35">
      <c r="A64" s="2"/>
      <c r="B64" s="2"/>
      <c r="C64" s="2"/>
      <c r="D64" s="2"/>
      <c r="E64" s="2"/>
      <c r="F64" s="2"/>
    </row>
    <row r="65" spans="1:8" x14ac:dyDescent="0.35">
      <c r="A65" s="5">
        <v>16</v>
      </c>
      <c r="B65" s="71" t="s">
        <v>40</v>
      </c>
      <c r="C65" s="72"/>
      <c r="D65" s="72"/>
      <c r="E65" s="72"/>
      <c r="F65" s="73"/>
    </row>
    <row r="66" spans="1:8" ht="28.5" customHeight="1" x14ac:dyDescent="0.35">
      <c r="A66" s="21">
        <v>16.13</v>
      </c>
      <c r="B66" s="10" t="s">
        <v>67</v>
      </c>
      <c r="C66" s="38" t="s">
        <v>64</v>
      </c>
      <c r="D66" s="9">
        <v>0</v>
      </c>
      <c r="E66" s="11"/>
      <c r="F66" s="11">
        <f>E66*D66</f>
        <v>0</v>
      </c>
      <c r="H66" s="27"/>
    </row>
    <row r="67" spans="1:8" ht="29" customHeight="1" x14ac:dyDescent="0.35">
      <c r="A67" s="21">
        <v>16.14</v>
      </c>
      <c r="B67" s="10" t="s">
        <v>68</v>
      </c>
      <c r="C67" s="38" t="s">
        <v>64</v>
      </c>
      <c r="D67" s="9">
        <v>0</v>
      </c>
      <c r="E67" s="11"/>
      <c r="F67" s="11">
        <f t="shared" ref="F67" si="8">E67*D67</f>
        <v>0</v>
      </c>
      <c r="H67" s="27"/>
    </row>
    <row r="68" spans="1:8" x14ac:dyDescent="0.35">
      <c r="A68" s="70" t="s">
        <v>71</v>
      </c>
      <c r="B68" s="70"/>
      <c r="C68" s="70"/>
      <c r="D68" s="70"/>
      <c r="E68" s="70"/>
      <c r="F68" s="6">
        <f>SUM(F66:F67)</f>
        <v>0</v>
      </c>
    </row>
    <row r="69" spans="1:8" x14ac:dyDescent="0.35">
      <c r="A69" s="2"/>
      <c r="B69" s="2"/>
      <c r="C69" s="2"/>
      <c r="D69" s="2"/>
      <c r="E69" s="2"/>
      <c r="F69" s="2"/>
    </row>
    <row r="70" spans="1:8" x14ac:dyDescent="0.35">
      <c r="A70" s="5">
        <v>17</v>
      </c>
      <c r="B70" s="71" t="s">
        <v>45</v>
      </c>
      <c r="C70" s="72"/>
      <c r="D70" s="72"/>
      <c r="E70" s="72"/>
      <c r="F70" s="73"/>
    </row>
    <row r="71" spans="1:8" x14ac:dyDescent="0.35">
      <c r="A71" s="14">
        <v>17.010000000000002</v>
      </c>
      <c r="B71" s="30" t="s">
        <v>41</v>
      </c>
      <c r="C71" s="31"/>
      <c r="D71" s="31"/>
      <c r="E71" s="31"/>
      <c r="F71" s="36"/>
    </row>
    <row r="72" spans="1:8" x14ac:dyDescent="0.35">
      <c r="A72" s="9">
        <v>17.010999999999999</v>
      </c>
      <c r="B72" s="13" t="s">
        <v>42</v>
      </c>
      <c r="C72" s="38" t="s">
        <v>43</v>
      </c>
      <c r="D72" s="55">
        <v>3150</v>
      </c>
      <c r="E72" s="11"/>
      <c r="F72" s="11">
        <f>E72*D72</f>
        <v>0</v>
      </c>
    </row>
    <row r="73" spans="1:8" x14ac:dyDescent="0.35">
      <c r="A73" s="14">
        <v>17.02</v>
      </c>
      <c r="B73" s="30" t="s">
        <v>47</v>
      </c>
      <c r="C73" s="31"/>
      <c r="D73" s="31"/>
      <c r="E73" s="40"/>
      <c r="F73" s="36"/>
    </row>
    <row r="74" spans="1:8" x14ac:dyDescent="0.35">
      <c r="A74" s="9">
        <v>17.021000000000001</v>
      </c>
      <c r="B74" s="13" t="s">
        <v>42</v>
      </c>
      <c r="C74" s="38" t="s">
        <v>43</v>
      </c>
      <c r="D74" s="55">
        <v>2100</v>
      </c>
      <c r="E74" s="11"/>
      <c r="F74" s="11">
        <f>E74*D74</f>
        <v>0</v>
      </c>
    </row>
    <row r="75" spans="1:8" x14ac:dyDescent="0.35">
      <c r="A75" s="25">
        <v>17.03</v>
      </c>
      <c r="B75" s="30" t="s">
        <v>44</v>
      </c>
      <c r="C75" s="31"/>
      <c r="D75" s="31"/>
      <c r="E75" s="40"/>
      <c r="F75" s="36"/>
    </row>
    <row r="76" spans="1:8" x14ac:dyDescent="0.35">
      <c r="A76" s="9">
        <v>17.033999999999999</v>
      </c>
      <c r="B76" s="13" t="s">
        <v>46</v>
      </c>
      <c r="C76" s="38" t="s">
        <v>43</v>
      </c>
      <c r="D76" s="61">
        <v>50</v>
      </c>
      <c r="E76" s="11"/>
      <c r="F76" s="11">
        <f t="shared" ref="F76:F77" si="9">E76*D76</f>
        <v>0</v>
      </c>
    </row>
    <row r="77" spans="1:8" x14ac:dyDescent="0.35">
      <c r="A77" s="12">
        <v>17.07</v>
      </c>
      <c r="B77" s="10" t="s">
        <v>49</v>
      </c>
      <c r="C77" s="38" t="s">
        <v>5</v>
      </c>
      <c r="D77" s="55">
        <v>1</v>
      </c>
      <c r="E77" s="11"/>
      <c r="F77" s="11">
        <f t="shared" si="9"/>
        <v>0</v>
      </c>
    </row>
    <row r="78" spans="1:8" x14ac:dyDescent="0.35">
      <c r="A78" s="70" t="s">
        <v>72</v>
      </c>
      <c r="B78" s="70"/>
      <c r="C78" s="70"/>
      <c r="D78" s="70"/>
      <c r="E78" s="70"/>
      <c r="F78" s="6">
        <f>SUM(F72:F77)</f>
        <v>0</v>
      </c>
    </row>
    <row r="79" spans="1:8" s="42" customFormat="1" x14ac:dyDescent="0.35">
      <c r="A79" s="53"/>
      <c r="B79" s="53"/>
      <c r="C79" s="53"/>
      <c r="D79" s="53"/>
      <c r="E79" s="53"/>
      <c r="F79" s="54"/>
    </row>
    <row r="80" spans="1:8" s="42" customFormat="1" x14ac:dyDescent="0.35">
      <c r="A80" s="5">
        <v>18</v>
      </c>
      <c r="B80" s="71" t="s">
        <v>73</v>
      </c>
      <c r="C80" s="72"/>
      <c r="D80" s="72"/>
      <c r="E80" s="72"/>
      <c r="F80" s="73"/>
    </row>
    <row r="81" spans="1:6" s="42" customFormat="1" x14ac:dyDescent="0.35">
      <c r="A81" s="9">
        <v>18.010000000000002</v>
      </c>
      <c r="B81" s="10" t="s">
        <v>93</v>
      </c>
      <c r="C81" s="9" t="s">
        <v>5</v>
      </c>
      <c r="D81" s="9">
        <v>1</v>
      </c>
      <c r="E81" s="11"/>
      <c r="F81" s="11">
        <f>E81*D81</f>
        <v>0</v>
      </c>
    </row>
    <row r="82" spans="1:6" s="42" customFormat="1" ht="19" customHeight="1" x14ac:dyDescent="0.35">
      <c r="A82" s="9">
        <v>18.02</v>
      </c>
      <c r="B82" s="10" t="s">
        <v>75</v>
      </c>
      <c r="C82" s="9" t="s">
        <v>5</v>
      </c>
      <c r="D82" s="9">
        <v>1</v>
      </c>
      <c r="E82" s="11"/>
      <c r="F82" s="11">
        <f>E82*D82</f>
        <v>0</v>
      </c>
    </row>
    <row r="83" spans="1:6" s="42" customFormat="1" x14ac:dyDescent="0.35">
      <c r="A83" s="9">
        <v>18.03</v>
      </c>
      <c r="B83" s="10" t="s">
        <v>76</v>
      </c>
      <c r="C83" s="9" t="s">
        <v>5</v>
      </c>
      <c r="D83" s="9">
        <v>1</v>
      </c>
      <c r="E83" s="11"/>
      <c r="F83" s="11">
        <f>E83*D83</f>
        <v>0</v>
      </c>
    </row>
    <row r="84" spans="1:6" s="42" customFormat="1" x14ac:dyDescent="0.35">
      <c r="A84" s="9">
        <v>18.04</v>
      </c>
      <c r="B84" s="10" t="s">
        <v>77</v>
      </c>
      <c r="C84" s="9" t="s">
        <v>26</v>
      </c>
      <c r="D84" s="9">
        <v>1</v>
      </c>
      <c r="E84" s="11"/>
      <c r="F84" s="11">
        <f>E84*D84</f>
        <v>0</v>
      </c>
    </row>
    <row r="85" spans="1:6" s="42" customFormat="1" x14ac:dyDescent="0.35">
      <c r="A85" s="9">
        <v>18.05</v>
      </c>
      <c r="B85" s="10" t="s">
        <v>78</v>
      </c>
      <c r="C85" s="9" t="s">
        <v>5</v>
      </c>
      <c r="D85" s="9">
        <v>1</v>
      </c>
      <c r="E85" s="11"/>
      <c r="F85" s="11">
        <f t="shared" ref="F85:F97" si="10">E85*D85</f>
        <v>0</v>
      </c>
    </row>
    <row r="86" spans="1:6" s="42" customFormat="1" ht="23" x14ac:dyDescent="0.35">
      <c r="A86" s="9">
        <v>18.059999999999999</v>
      </c>
      <c r="B86" s="10" t="s">
        <v>79</v>
      </c>
      <c r="C86" s="9" t="s">
        <v>5</v>
      </c>
      <c r="D86" s="9">
        <v>1</v>
      </c>
      <c r="E86" s="11"/>
      <c r="F86" s="11">
        <f t="shared" si="10"/>
        <v>0</v>
      </c>
    </row>
    <row r="87" spans="1:6" s="42" customFormat="1" x14ac:dyDescent="0.35">
      <c r="A87" s="9">
        <v>18.07</v>
      </c>
      <c r="B87" s="10" t="s">
        <v>94</v>
      </c>
      <c r="C87" s="9" t="s">
        <v>26</v>
      </c>
      <c r="D87" s="9">
        <v>1</v>
      </c>
      <c r="E87" s="11"/>
      <c r="F87" s="11">
        <f t="shared" si="10"/>
        <v>0</v>
      </c>
    </row>
    <row r="88" spans="1:6" s="42" customFormat="1" ht="26" customHeight="1" x14ac:dyDescent="0.35">
      <c r="A88" s="9">
        <v>18.079999999999998</v>
      </c>
      <c r="B88" s="10" t="s">
        <v>80</v>
      </c>
      <c r="C88" s="9" t="s">
        <v>5</v>
      </c>
      <c r="D88" s="9">
        <v>1</v>
      </c>
      <c r="E88" s="11"/>
      <c r="F88" s="11">
        <f t="shared" si="10"/>
        <v>0</v>
      </c>
    </row>
    <row r="89" spans="1:6" s="42" customFormat="1" ht="20.5" customHeight="1" x14ac:dyDescent="0.35">
      <c r="A89" s="9">
        <v>18.09</v>
      </c>
      <c r="B89" s="10" t="s">
        <v>81</v>
      </c>
      <c r="C89" s="9" t="s">
        <v>5</v>
      </c>
      <c r="D89" s="9">
        <v>1</v>
      </c>
      <c r="E89" s="11"/>
      <c r="F89" s="11">
        <f t="shared" si="10"/>
        <v>0</v>
      </c>
    </row>
    <row r="90" spans="1:6" s="42" customFormat="1" ht="26" customHeight="1" x14ac:dyDescent="0.35">
      <c r="A90" s="11">
        <v>18.100000000000001</v>
      </c>
      <c r="B90" s="10" t="s">
        <v>82</v>
      </c>
      <c r="C90" s="9" t="s">
        <v>5</v>
      </c>
      <c r="D90" s="9">
        <v>1</v>
      </c>
      <c r="E90" s="11"/>
      <c r="F90" s="11">
        <f t="shared" si="10"/>
        <v>0</v>
      </c>
    </row>
    <row r="91" spans="1:6" s="42" customFormat="1" x14ac:dyDescent="0.35">
      <c r="A91" s="9">
        <v>18.11</v>
      </c>
      <c r="B91" s="10" t="s">
        <v>83</v>
      </c>
      <c r="C91" s="9" t="s">
        <v>5</v>
      </c>
      <c r="D91" s="9">
        <v>1</v>
      </c>
      <c r="E91" s="11"/>
      <c r="F91" s="11">
        <f t="shared" si="10"/>
        <v>0</v>
      </c>
    </row>
    <row r="92" spans="1:6" s="42" customFormat="1" x14ac:dyDescent="0.35">
      <c r="A92" s="9">
        <v>18.12</v>
      </c>
      <c r="B92" s="10" t="s">
        <v>84</v>
      </c>
      <c r="C92" s="9" t="s">
        <v>13</v>
      </c>
      <c r="D92" s="9">
        <v>5</v>
      </c>
      <c r="E92" s="11"/>
      <c r="F92" s="11">
        <f t="shared" si="10"/>
        <v>0</v>
      </c>
    </row>
    <row r="93" spans="1:6" s="42" customFormat="1" ht="26" customHeight="1" x14ac:dyDescent="0.35">
      <c r="A93" s="9">
        <v>18.13</v>
      </c>
      <c r="B93" s="10" t="s">
        <v>85</v>
      </c>
      <c r="C93" s="9" t="s">
        <v>13</v>
      </c>
      <c r="D93" s="9">
        <v>5</v>
      </c>
      <c r="E93" s="11"/>
      <c r="F93" s="11">
        <f t="shared" si="10"/>
        <v>0</v>
      </c>
    </row>
    <row r="94" spans="1:6" s="42" customFormat="1" ht="25.5" customHeight="1" x14ac:dyDescent="0.35">
      <c r="A94" s="9">
        <v>18.14</v>
      </c>
      <c r="B94" s="10" t="s">
        <v>86</v>
      </c>
      <c r="C94" s="9" t="s">
        <v>5</v>
      </c>
      <c r="D94" s="9">
        <v>1</v>
      </c>
      <c r="E94" s="11"/>
      <c r="F94" s="11">
        <f t="shared" si="10"/>
        <v>0</v>
      </c>
    </row>
    <row r="95" spans="1:6" s="42" customFormat="1" x14ac:dyDescent="0.35">
      <c r="A95" s="9">
        <v>18.149999999999999</v>
      </c>
      <c r="B95" s="10" t="s">
        <v>87</v>
      </c>
      <c r="C95" s="9" t="s">
        <v>5</v>
      </c>
      <c r="D95" s="9">
        <v>1</v>
      </c>
      <c r="E95" s="11"/>
      <c r="F95" s="11">
        <f t="shared" si="10"/>
        <v>0</v>
      </c>
    </row>
    <row r="96" spans="1:6" s="42" customFormat="1" x14ac:dyDescent="0.35">
      <c r="A96" s="9">
        <v>18.16</v>
      </c>
      <c r="B96" s="10" t="s">
        <v>88</v>
      </c>
      <c r="C96" s="9" t="s">
        <v>5</v>
      </c>
      <c r="D96" s="9">
        <v>1</v>
      </c>
      <c r="E96" s="11"/>
      <c r="F96" s="11">
        <f t="shared" si="10"/>
        <v>0</v>
      </c>
    </row>
    <row r="97" spans="1:8" s="42" customFormat="1" x14ac:dyDescent="0.35">
      <c r="A97" s="9">
        <v>18.170000000000002</v>
      </c>
      <c r="B97" s="10" t="s">
        <v>89</v>
      </c>
      <c r="C97" s="9" t="s">
        <v>43</v>
      </c>
      <c r="D97" s="9">
        <v>25</v>
      </c>
      <c r="E97" s="11"/>
      <c r="F97" s="11">
        <f t="shared" si="10"/>
        <v>0</v>
      </c>
    </row>
    <row r="98" spans="1:8" s="42" customFormat="1" x14ac:dyDescent="0.35">
      <c r="A98" s="9">
        <v>18.18</v>
      </c>
      <c r="B98" s="60" t="s">
        <v>95</v>
      </c>
      <c r="C98" s="9" t="s">
        <v>13</v>
      </c>
      <c r="D98" s="9">
        <v>18</v>
      </c>
      <c r="E98" s="26"/>
      <c r="F98" s="26">
        <f>E98*D98</f>
        <v>0</v>
      </c>
    </row>
    <row r="99" spans="1:8" s="42" customFormat="1" x14ac:dyDescent="0.35">
      <c r="A99" s="9">
        <v>18.190000000000001</v>
      </c>
      <c r="B99" s="60" t="s">
        <v>105</v>
      </c>
      <c r="C99" s="9" t="s">
        <v>5</v>
      </c>
      <c r="D99" s="9">
        <v>1</v>
      </c>
      <c r="E99" s="26"/>
      <c r="F99" s="26">
        <f>E99*D99</f>
        <v>0</v>
      </c>
    </row>
    <row r="100" spans="1:8" s="42" customFormat="1" x14ac:dyDescent="0.35">
      <c r="A100" s="11">
        <v>18.2</v>
      </c>
      <c r="B100" s="28" t="s">
        <v>90</v>
      </c>
      <c r="C100" s="17" t="s">
        <v>5</v>
      </c>
      <c r="D100" s="17">
        <v>1</v>
      </c>
      <c r="E100" s="26"/>
      <c r="F100" s="26">
        <f>E100*D100</f>
        <v>0</v>
      </c>
    </row>
    <row r="101" spans="1:8" s="42" customFormat="1" x14ac:dyDescent="0.35">
      <c r="A101" s="70" t="s">
        <v>74</v>
      </c>
      <c r="B101" s="70"/>
      <c r="C101" s="70"/>
      <c r="D101" s="70"/>
      <c r="E101" s="70"/>
      <c r="F101" s="6">
        <f>SUM(F81:F100)</f>
        <v>0</v>
      </c>
    </row>
    <row r="102" spans="1:8" s="42" customFormat="1" x14ac:dyDescent="0.35">
      <c r="A102" s="53"/>
      <c r="B102" s="53"/>
      <c r="C102" s="53"/>
      <c r="D102" s="53"/>
      <c r="E102" s="53"/>
      <c r="F102" s="54"/>
    </row>
    <row r="103" spans="1:8" x14ac:dyDescent="0.35">
      <c r="A103" s="5">
        <v>20</v>
      </c>
      <c r="B103" s="71" t="s">
        <v>48</v>
      </c>
      <c r="C103" s="72"/>
      <c r="D103" s="72"/>
      <c r="E103" s="72"/>
      <c r="F103" s="73"/>
    </row>
    <row r="104" spans="1:8" x14ac:dyDescent="0.35">
      <c r="A104" s="9">
        <v>20.010000000000002</v>
      </c>
      <c r="B104" s="28" t="s">
        <v>50</v>
      </c>
      <c r="C104" s="17" t="s">
        <v>5</v>
      </c>
      <c r="D104" s="9">
        <v>1</v>
      </c>
      <c r="E104" s="26"/>
      <c r="F104" s="26">
        <f>E104*D104</f>
        <v>0</v>
      </c>
    </row>
    <row r="105" spans="1:8" x14ac:dyDescent="0.35">
      <c r="A105" s="70" t="s">
        <v>63</v>
      </c>
      <c r="B105" s="70"/>
      <c r="C105" s="70"/>
      <c r="D105" s="70"/>
      <c r="E105" s="70"/>
      <c r="F105" s="6">
        <f>SUM(F104)</f>
        <v>0</v>
      </c>
    </row>
    <row r="106" spans="1:8" x14ac:dyDescent="0.35">
      <c r="A106" s="2"/>
      <c r="B106" s="2"/>
      <c r="C106" s="2"/>
      <c r="D106" s="2"/>
      <c r="E106" s="2"/>
      <c r="F106" s="2"/>
    </row>
    <row r="107" spans="1:8" x14ac:dyDescent="0.35">
      <c r="A107" s="67" t="s">
        <v>51</v>
      </c>
      <c r="B107" s="67"/>
      <c r="C107" s="67"/>
      <c r="D107" s="67"/>
      <c r="E107" s="67"/>
      <c r="F107" s="8">
        <f>F10+F46+F54+F63+F68+F78+F101+F105</f>
        <v>0</v>
      </c>
      <c r="H107" s="58"/>
    </row>
    <row r="108" spans="1:8" x14ac:dyDescent="0.35">
      <c r="A108" s="67" t="s">
        <v>52</v>
      </c>
      <c r="B108" s="67"/>
      <c r="C108" s="67"/>
      <c r="D108" s="67"/>
      <c r="E108" s="67"/>
      <c r="F108" s="8">
        <f>F107*0.2</f>
        <v>0</v>
      </c>
      <c r="H108" s="58"/>
    </row>
    <row r="109" spans="1:8" x14ac:dyDescent="0.35">
      <c r="A109" s="67" t="s">
        <v>53</v>
      </c>
      <c r="B109" s="67"/>
      <c r="C109" s="67"/>
      <c r="D109" s="67"/>
      <c r="E109" s="67"/>
      <c r="F109" s="8">
        <f>F107+F108</f>
        <v>0</v>
      </c>
    </row>
    <row r="111" spans="1:8" x14ac:dyDescent="0.35">
      <c r="H111" s="59"/>
    </row>
  </sheetData>
  <autoFilter ref="A2:F109" xr:uid="{2A407B8B-04A0-4853-9501-55AF2DE61D16}"/>
  <mergeCells count="27">
    <mergeCell ref="A1:F1"/>
    <mergeCell ref="B57:D57"/>
    <mergeCell ref="B3:F3"/>
    <mergeCell ref="A10:E10"/>
    <mergeCell ref="B12:F12"/>
    <mergeCell ref="A13:F13"/>
    <mergeCell ref="A29:F29"/>
    <mergeCell ref="A32:F32"/>
    <mergeCell ref="A46:E46"/>
    <mergeCell ref="B48:F48"/>
    <mergeCell ref="A49:F49"/>
    <mergeCell ref="A54:E54"/>
    <mergeCell ref="B56:F56"/>
    <mergeCell ref="B30:C30"/>
    <mergeCell ref="A109:E109"/>
    <mergeCell ref="A108:E108"/>
    <mergeCell ref="B60:D60"/>
    <mergeCell ref="A63:E63"/>
    <mergeCell ref="B65:F65"/>
    <mergeCell ref="A68:E68"/>
    <mergeCell ref="B70:F70"/>
    <mergeCell ref="A78:E78"/>
    <mergeCell ref="B103:F103"/>
    <mergeCell ref="A105:E105"/>
    <mergeCell ref="A107:E107"/>
    <mergeCell ref="B80:F80"/>
    <mergeCell ref="A101:E10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86" fitToHeight="0" orientation="portrait" r:id="rId1"/>
  <rowBreaks count="1" manualBreakCount="1">
    <brk id="68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db4fa69-686a-487b-857a-bd22d65c399a" xsi:nil="true"/>
    <lcf76f155ced4ddcb4097134ff3c332f xmlns="cf18ac36-8491-4ca5-9b51-ba83a23e498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ACCAB930C0EA4B8E707837EA9633B4" ma:contentTypeVersion="15" ma:contentTypeDescription="Crée un document." ma:contentTypeScope="" ma:versionID="0d144b3f382baef60a607e8748a8826a">
  <xsd:schema xmlns:xsd="http://www.w3.org/2001/XMLSchema" xmlns:xs="http://www.w3.org/2001/XMLSchema" xmlns:p="http://schemas.microsoft.com/office/2006/metadata/properties" xmlns:ns2="cf18ac36-8491-4ca5-9b51-ba83a23e4988" xmlns:ns3="6db4fa69-686a-487b-857a-bd22d65c399a" targetNamespace="http://schemas.microsoft.com/office/2006/metadata/properties" ma:root="true" ma:fieldsID="a934507ed53b49c953128b2624fb6cde" ns2:_="" ns3:_="">
    <xsd:import namespace="cf18ac36-8491-4ca5-9b51-ba83a23e4988"/>
    <xsd:import namespace="6db4fa69-686a-487b-857a-bd22d65c39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18ac36-8491-4ca5-9b51-ba83a23e49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7548d639-e8f1-4788-bd14-dedcfa71c5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b4fa69-686a-487b-857a-bd22d65c399a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44c020a-d520-4880-a181-97a993a1f2bc}" ma:internalName="TaxCatchAll" ma:showField="CatchAllData" ma:web="6db4fa69-686a-487b-857a-bd22d65c39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AC7684-59F8-4B0A-A0EF-BCA7E980709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B27E7A-969E-42C3-93BF-E8E303FFC5A6}">
  <ds:schemaRefs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6db4fa69-686a-487b-857a-bd22d65c399a"/>
    <ds:schemaRef ds:uri="cf18ac36-8491-4ca5-9b51-ba83a23e4988"/>
  </ds:schemaRefs>
</ds:datastoreItem>
</file>

<file path=customXml/itemProps3.xml><?xml version="1.0" encoding="utf-8"?>
<ds:datastoreItem xmlns:ds="http://schemas.openxmlformats.org/officeDocument/2006/customXml" ds:itemID="{98D37846-B18A-4281-97B7-ADF6B30934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18ac36-8491-4ca5-9b51-ba83a23e4988"/>
    <ds:schemaRef ds:uri="6db4fa69-686a-487b-857a-bd22d65c39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t.bernardin</dc:creator>
  <cp:lastModifiedBy>Benjamin Gréau</cp:lastModifiedBy>
  <cp:lastPrinted>2025-09-30T15:44:48Z</cp:lastPrinted>
  <dcterms:created xsi:type="dcterms:W3CDTF">2021-11-18T09:06:20Z</dcterms:created>
  <dcterms:modified xsi:type="dcterms:W3CDTF">2025-09-30T15:44:58Z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0x010100A6ACCAB930C0EA4B8E707837EA9633B4</vt:lpwstr>
  </property>
  <property fmtid="{D5CDD505-2E9C-101B-9397-08002B2CF9AE}" pid="3" name="MediaServiceImageTags">
    <vt:lpwstr/>
  </property>
</Properties>
</file>